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Fluidized Bed Freezing for Individual Quick Freezing (IQF)</t>
        </is>
      </c>
    </row>
    <row r="4">
      <c r="A4" s="3" t="inlineStr">
        <is>
          <t>1. INPUT PARAMETERS</t>
        </is>
      </c>
    </row>
    <row r="5">
      <c r="A5" t="inlineStr">
        <is>
          <t>Particle Diameter (d_p)</t>
        </is>
      </c>
      <c r="B5" s="4" t="n">
        <v>0.005</v>
      </c>
      <c r="C5" t="inlineStr">
        <is>
          <t>m</t>
        </is>
      </c>
    </row>
    <row r="6">
      <c r="A6" t="inlineStr">
        <is>
          <t>Particle Density (rho_p)</t>
        </is>
      </c>
      <c r="B6" s="4" t="n">
        <v>1050</v>
      </c>
      <c r="C6" t="inlineStr">
        <is>
          <t>kg/m³</t>
        </is>
      </c>
    </row>
    <row r="7">
      <c r="A7" t="inlineStr">
        <is>
          <t>Particle Sphericity (phi_s)</t>
        </is>
      </c>
      <c r="B7" s="4" t="n">
        <v>0.8</v>
      </c>
      <c r="C7" t="inlineStr">
        <is>
          <t>-</t>
        </is>
      </c>
    </row>
    <row r="8">
      <c r="A8" t="inlineStr">
        <is>
          <t>Bed Voidage at Minimum Fluidization (eps_mf)</t>
        </is>
      </c>
      <c r="B8" s="4" t="n">
        <v>0.45</v>
      </c>
      <c r="C8" t="inlineStr">
        <is>
          <t>-</t>
        </is>
      </c>
    </row>
    <row r="9">
      <c r="A9" t="inlineStr">
        <is>
          <t>Fluid Density (rho_f)</t>
        </is>
      </c>
      <c r="B9" s="4" t="n">
        <v>1.3</v>
      </c>
      <c r="C9" t="inlineStr">
        <is>
          <t>kg/m³</t>
        </is>
      </c>
    </row>
    <row r="10">
      <c r="A10" t="inlineStr">
        <is>
          <t>Fluid Dynamic Viscosity (mu_f)</t>
        </is>
      </c>
      <c r="B10" s="4" t="n">
        <v>1.5e-05</v>
      </c>
      <c r="C10" t="inlineStr">
        <is>
          <t>Pa·s</t>
        </is>
      </c>
    </row>
    <row r="11">
      <c r="A11" t="inlineStr">
        <is>
          <t>Fluid Thermal Conductivity (k_f)</t>
        </is>
      </c>
      <c r="B11" s="4" t="n">
        <v>0.023</v>
      </c>
      <c r="C11" t="inlineStr">
        <is>
          <t>W/(m·K)</t>
        </is>
      </c>
    </row>
    <row r="12">
      <c r="A12" t="inlineStr">
        <is>
          <t>Prandtl Number (Pr)</t>
        </is>
      </c>
      <c r="B12" s="4" t="n">
        <v>0.72</v>
      </c>
      <c r="C12" t="inlineStr">
        <is>
          <t>-</t>
        </is>
      </c>
    </row>
    <row r="13">
      <c r="A13" t="inlineStr">
        <is>
          <t>Bed Cross-Sectional Area (A_bed)</t>
        </is>
      </c>
      <c r="B13" s="4" t="n">
        <v>1</v>
      </c>
      <c r="C13" t="inlineStr">
        <is>
          <t>m²</t>
        </is>
      </c>
    </row>
    <row r="14">
      <c r="A14" t="inlineStr">
        <is>
          <t>Air Temperature (T_air)</t>
        </is>
      </c>
      <c r="B14" s="4" t="n">
        <v>-30</v>
      </c>
      <c r="C14" t="inlineStr">
        <is>
          <t>°C</t>
        </is>
      </c>
    </row>
    <row r="15">
      <c r="A15" t="inlineStr">
        <is>
          <t>Particle Surface Temperature (T_surf)</t>
        </is>
      </c>
      <c r="B15" s="4" t="n">
        <v>-5</v>
      </c>
      <c r="C15" t="inlineStr">
        <is>
          <t>°C</t>
        </is>
      </c>
    </row>
    <row r="16">
      <c r="A16" t="inlineStr">
        <is>
          <t>Operating Velocity Multiplier (N)</t>
        </is>
      </c>
      <c r="B16" s="4" t="n">
        <v>3</v>
      </c>
      <c r="C16" t="inlineStr">
        <is>
          <t>-</t>
        </is>
      </c>
    </row>
    <row r="18">
      <c r="A18" s="3" t="inlineStr">
        <is>
          <t>2. ENGINEERING OUTPUT</t>
        </is>
      </c>
    </row>
    <row r="19">
      <c r="A19" t="inlineStr">
        <is>
          <t>Archimedes Number (Ar)</t>
        </is>
      </c>
      <c r="B19" s="5">
        <f>((B5^3) * B9 * (B6 - B9) * 9.80665) / (B10^2)</f>
        <v/>
      </c>
      <c r="C19" t="inlineStr">
        <is>
          <t>-</t>
        </is>
      </c>
    </row>
    <row r="20">
      <c r="A20" t="inlineStr">
        <is>
          <t>Reynolds Number at Minimum Fluidization (Re_mf)</t>
        </is>
      </c>
      <c r="B20" s="5">
        <f>(-((150 * (1 - B8)) / ((B7^2) * (B8^3))) + SQRT(((150 * (1 - B8)) / ((B7^2) * (B8^3)))^2 + 4 * (1.75 / (B7 * (B8^3))) * B19)) / (2 * (1.75 / (B7 * (B8^3))))</f>
        <v/>
      </c>
      <c r="C20" t="inlineStr">
        <is>
          <t>-</t>
        </is>
      </c>
    </row>
    <row r="21">
      <c r="A21" t="inlineStr">
        <is>
          <t>Minimum Fluidization Velocity (v_mf)</t>
        </is>
      </c>
      <c r="B21" s="5">
        <f>(B20 * B10) / (B9 * B5)</f>
        <v/>
      </c>
      <c r="C21" t="inlineStr">
        <is>
          <t>m/s</t>
        </is>
      </c>
    </row>
    <row r="22">
      <c r="A22" t="inlineStr">
        <is>
          <t>Operating Air Velocity (v_op)</t>
        </is>
      </c>
      <c r="B22" s="5">
        <f>B16 * B21</f>
        <v/>
      </c>
      <c r="C22" t="inlineStr">
        <is>
          <t>m/s</t>
        </is>
      </c>
    </row>
    <row r="23">
      <c r="A23" t="inlineStr">
        <is>
          <t>Operating Reynolds Number (Re_op)</t>
        </is>
      </c>
      <c r="B23" s="5">
        <f>(B9 * B22 * B5) / B10</f>
        <v/>
      </c>
      <c r="C23" t="inlineStr">
        <is>
          <t>-</t>
        </is>
      </c>
    </row>
    <row r="24">
      <c r="A24" t="inlineStr">
        <is>
          <t>Nusselt Number (Nu)</t>
        </is>
      </c>
      <c r="B24" s="5">
        <f>2 + (0.4 * (B23^0.5) + 0.06 * (B23^(2/3))) * (B12^0.4)</f>
        <v/>
      </c>
      <c r="C24" t="inlineStr">
        <is>
          <t>-</t>
        </is>
      </c>
    </row>
    <row r="25">
      <c r="A25" t="inlineStr">
        <is>
          <t>Gas-to-Particle Heat Transfer Coefficient (h_p)</t>
        </is>
      </c>
      <c r="B25" s="5">
        <f>(B24 * B11) / B5</f>
        <v/>
      </c>
      <c r="C25" t="inlineStr">
        <is>
          <t>W/(m²·K)</t>
        </is>
      </c>
    </row>
    <row r="26">
      <c r="A26" t="inlineStr">
        <is>
          <t>Crust Formation Heat Flux (q_flux)</t>
        </is>
      </c>
      <c r="B26" s="5">
        <f>B25 * ABS(B15 - B14)</f>
        <v/>
      </c>
      <c r="C26" t="inlineStr">
        <is>
          <t>W/m²</t>
        </is>
      </c>
    </row>
    <row r="27">
      <c r="A27" t="inlineStr">
        <is>
          <t>Air Mass Flow Rate (m_dot)</t>
        </is>
      </c>
      <c r="B27" s="5">
        <f>B22 * B13 * B9</f>
        <v/>
      </c>
      <c r="C27" t="inlineStr">
        <is>
          <t>kg/s</t>
        </is>
      </c>
    </row>
    <row r="30">
      <c r="A30"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31"/>
    <row r="32"/>
    <row r="33"/>
    <row r="34"/>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30:C34"/>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2026-09-06T05:25:02Z</dcterms:created>
  <dcterms:modified xmlns:dcterms="http://purl.org/dc/terms/" xmlns:xsi="http://www.w3.org/2001/XMLSchema-instance" xsi:type="dcterms:W3CDTF">2026-09-06T05:25:02Z</dcterms:modified>
</cp:coreProperties>
</file>