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Fixed Bed Extractor Design Parameters</t>
        </is>
      </c>
    </row>
    <row r="4">
      <c r="A4" s="3" t="inlineStr">
        <is>
          <t>1. INPUT PARAMETERS</t>
        </is>
      </c>
    </row>
    <row r="5">
      <c r="A5" t="inlineStr">
        <is>
          <t>Bed Length (L)</t>
        </is>
      </c>
      <c r="B5" s="4" t="n">
        <v>5</v>
      </c>
      <c r="C5" t="inlineStr">
        <is>
          <t>m</t>
        </is>
      </c>
    </row>
    <row r="6">
      <c r="A6" t="inlineStr">
        <is>
          <t>Bed Diameter (D)</t>
        </is>
      </c>
      <c r="B6" s="4" t="n">
        <v>1</v>
      </c>
      <c r="C6" t="inlineStr">
        <is>
          <t>m</t>
        </is>
      </c>
    </row>
    <row r="7">
      <c r="A7" t="inlineStr">
        <is>
          <t>Coffee Charge per Column (M_bed)</t>
        </is>
      </c>
      <c r="B7" s="4" t="n">
        <v>1500</v>
      </c>
      <c r="C7" t="inlineStr">
        <is>
          <t>kg</t>
        </is>
      </c>
    </row>
    <row r="8">
      <c r="A8" t="inlineStr">
        <is>
          <t>Coffee Feed Rate (m_dot_coffee)</t>
        </is>
      </c>
      <c r="B8" s="4" t="n">
        <v>1500</v>
      </c>
      <c r="C8" t="inlineStr">
        <is>
          <t>kg/h</t>
        </is>
      </c>
    </row>
    <row r="9">
      <c r="A9" t="inlineStr">
        <is>
          <t>Total Water Flow Rate (m_dot_water_total)</t>
        </is>
      </c>
      <c r="B9" s="4" t="n">
        <v>6000</v>
      </c>
      <c r="C9" t="inlineStr">
        <is>
          <t>kg/h</t>
        </is>
      </c>
    </row>
    <row r="10">
      <c r="A10" t="inlineStr">
        <is>
          <t>Water Density (rho)</t>
        </is>
      </c>
      <c r="B10" s="4" t="n">
        <v>895</v>
      </c>
      <c r="C10" t="inlineStr">
        <is>
          <t>kg/m³</t>
        </is>
      </c>
    </row>
    <row r="11">
      <c r="A11" t="inlineStr">
        <is>
          <t>Dynamic Viscosity (mu)</t>
        </is>
      </c>
      <c r="B11" s="4" t="n">
        <v>0.00015</v>
      </c>
      <c r="C11" t="inlineStr">
        <is>
          <t>Pa·s</t>
        </is>
      </c>
    </row>
    <row r="12">
      <c r="A12" t="inlineStr">
        <is>
          <t>Active Extraction Columns (N_extract)</t>
        </is>
      </c>
      <c r="B12" s="4" t="n">
        <v>4</v>
      </c>
      <c r="C12" t="inlineStr">
        <is>
          <t>-</t>
        </is>
      </c>
    </row>
    <row r="13">
      <c r="A13" t="inlineStr">
        <is>
          <t>Bed Permeability (k)</t>
        </is>
      </c>
      <c r="B13" s="4" t="n">
        <v>2e-12</v>
      </c>
      <c r="C13" t="inlineStr">
        <is>
          <t>m²</t>
        </is>
      </c>
    </row>
    <row r="14">
      <c r="A14" t="inlineStr">
        <is>
          <t>Bed Porosity (epsilon)</t>
        </is>
      </c>
      <c r="B14" s="4" t="n">
        <v>0.4</v>
      </c>
      <c r="C14" t="inlineStr">
        <is>
          <t>-</t>
        </is>
      </c>
    </row>
    <row r="15">
      <c r="A15" t="inlineStr">
        <is>
          <t>Maximum Theoretical Yield (Y_inf)</t>
        </is>
      </c>
      <c r="B15" s="4" t="n">
        <v>0.45</v>
      </c>
      <c r="C15" t="inlineStr">
        <is>
          <t>-</t>
        </is>
      </c>
    </row>
    <row r="16">
      <c r="A16" t="inlineStr">
        <is>
          <t>Extraction Rate Constant (k_ext)</t>
        </is>
      </c>
      <c r="B16" s="4" t="n">
        <v>1.5</v>
      </c>
      <c r="C16" t="inlineStr">
        <is>
          <t>1/h</t>
        </is>
      </c>
    </row>
    <row r="17">
      <c r="A17" t="inlineStr">
        <is>
          <t>Weibull Shape Factor (beta)</t>
        </is>
      </c>
      <c r="B17" s="4" t="n">
        <v>1</v>
      </c>
      <c r="C17" t="inlineStr">
        <is>
          <t>-</t>
        </is>
      </c>
    </row>
    <row r="19">
      <c r="A19" s="3" t="inlineStr">
        <is>
          <t>2. ENGINEERING OUTPUT</t>
        </is>
      </c>
    </row>
    <row r="20">
      <c r="A20" t="inlineStr">
        <is>
          <t>Bed Cross-Sectional Area (A_bed)</t>
        </is>
      </c>
      <c r="B20" s="5">
        <f>PI()*(B6^2)/4</f>
        <v/>
      </c>
      <c r="C20" t="inlineStr">
        <is>
          <t>m²</t>
        </is>
      </c>
    </row>
    <row r="21">
      <c r="A21" t="inlineStr">
        <is>
          <t>Bed Aspect Ratio (L/D) (L_D_ratio)</t>
        </is>
      </c>
      <c r="B21" s="5">
        <f>B5 / B6</f>
        <v/>
      </c>
      <c r="C21" t="inlineStr">
        <is>
          <t>-</t>
        </is>
      </c>
    </row>
    <row r="22">
      <c r="A22" t="inlineStr">
        <is>
          <t>Cycle Time (t_c)</t>
        </is>
      </c>
      <c r="B22" s="5">
        <f>B7 / B8</f>
        <v/>
      </c>
      <c r="C22" t="inlineStr">
        <is>
          <t>h</t>
        </is>
      </c>
    </row>
    <row r="23">
      <c r="A23" t="inlineStr">
        <is>
          <t>Switching Frequency (f)</t>
        </is>
      </c>
      <c r="B23" s="5">
        <f>1 / B22</f>
        <v/>
      </c>
      <c r="C23" t="inlineStr">
        <is>
          <t>1/h</t>
        </is>
      </c>
    </row>
    <row r="24">
      <c r="A24" t="inlineStr">
        <is>
          <t>Total Extraction Time (t_extract)</t>
        </is>
      </c>
      <c r="B24" s="5">
        <f>B12 * B22</f>
        <v/>
      </c>
      <c r="C24" t="inlineStr">
        <is>
          <t>h</t>
        </is>
      </c>
    </row>
    <row r="25">
      <c r="A25" t="inlineStr">
        <is>
          <t>Solvent-to-Feed Ratio (SF)</t>
        </is>
      </c>
      <c r="B25" s="5">
        <f>B9 / B8</f>
        <v/>
      </c>
      <c r="C25" t="inlineStr">
        <is>
          <t>-</t>
        </is>
      </c>
    </row>
    <row r="26">
      <c r="A26" t="inlineStr">
        <is>
          <t>Superficial Velocity (u_s)</t>
        </is>
      </c>
      <c r="B26" s="5">
        <f>(B9 / B12) / (B10 * B20 * 3600)</f>
        <v/>
      </c>
      <c r="C26" t="inlineStr">
        <is>
          <t>m/s</t>
        </is>
      </c>
    </row>
    <row r="27">
      <c r="A27" t="inlineStr">
        <is>
          <t>Interstitial Velocity (u_i)</t>
        </is>
      </c>
      <c r="B27" s="5">
        <f>(B26 / B14) * 1000</f>
        <v/>
      </c>
      <c r="C27" t="inlineStr">
        <is>
          <t>mm/s</t>
        </is>
      </c>
    </row>
    <row r="28">
      <c r="A28" t="inlineStr">
        <is>
          <t>Pressure Drop (delta_P)</t>
        </is>
      </c>
      <c r="B28" s="5">
        <f>(((B11 * B5) / B13) * B26) / 100000</f>
        <v/>
      </c>
      <c r="C28" t="inlineStr">
        <is>
          <t>bar</t>
        </is>
      </c>
    </row>
    <row r="29">
      <c r="A29" t="inlineStr">
        <is>
          <t>Extraction Yield (Y)</t>
        </is>
      </c>
      <c r="B29" s="5">
        <f>B15 * (1 - EXP(-((B16 * B24) ^ B17)))</f>
        <v/>
      </c>
      <c r="C29" t="inlineStr">
        <is>
          <t>-</t>
        </is>
      </c>
    </row>
    <row r="30">
      <c r="A30" t="inlineStr">
        <is>
          <t>Extract Production Rate (m_dot_extract)</t>
        </is>
      </c>
      <c r="B30" s="5">
        <f>B8 * B29</f>
        <v/>
      </c>
      <c r="C30" t="inlineStr">
        <is>
          <t>kg/h</t>
        </is>
      </c>
    </row>
    <row r="31">
      <c r="A31" t="inlineStr">
        <is>
          <t>Extract Concentration (C)</t>
        </is>
      </c>
      <c r="B31" s="5">
        <f>B30 / (B30 + B9)</f>
        <v/>
      </c>
      <c r="C31" t="inlineStr">
        <is>
          <t>w/w</t>
        </is>
      </c>
    </row>
    <row r="34">
      <c r="A34"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35"/>
    <row r="36"/>
    <row r="37"/>
    <row r="38"/>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34:C38"/>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2026-09-01T14:00:00Z</dcterms:created>
  <dcterms:modified xmlns:dcterms="http://purl.org/dc/terms/" xmlns:xsi="http://www.w3.org/2001/XMLSchema-instance" xsi:type="dcterms:W3CDTF">2026-09-01T14:00:00Z</dcterms:modified>
</cp:coreProperties>
</file>